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164" i="1" s="1"/>
  <c r="L164" i="1" s="1"/>
  <c r="G11" i="1"/>
  <c r="K140" i="1" l="1"/>
  <c r="L140" i="1" s="1"/>
  <c r="K194" i="1"/>
  <c r="L194" i="1" s="1"/>
  <c r="K102" i="1"/>
  <c r="L102" i="1" s="1"/>
  <c r="H206" i="1"/>
  <c r="I206" i="1"/>
  <c r="K203" i="1"/>
  <c r="L203" i="1" s="1"/>
  <c r="K183" i="1"/>
  <c r="L183" i="1" s="1"/>
  <c r="K152" i="1"/>
  <c r="L152" i="1" s="1"/>
  <c r="K190" i="1"/>
  <c r="L190" i="1" s="1"/>
  <c r="K158" i="1"/>
  <c r="L158" i="1" s="1"/>
  <c r="K199" i="1"/>
  <c r="L199" i="1" s="1"/>
  <c r="K177" i="1"/>
  <c r="L177" i="1" s="1"/>
  <c r="K146" i="1"/>
  <c r="L146" i="1" s="1"/>
  <c r="K134" i="1"/>
  <c r="L134" i="1" s="1"/>
  <c r="K122" i="1"/>
  <c r="L122" i="1" s="1"/>
  <c r="K110" i="1"/>
  <c r="L110" i="1" s="1"/>
  <c r="K97" i="1"/>
  <c r="L97" i="1" s="1"/>
  <c r="K85" i="1"/>
  <c r="L85" i="1" s="1"/>
  <c r="K79" i="1"/>
  <c r="L79" i="1" s="1"/>
  <c r="K47" i="1"/>
  <c r="L47" i="1" s="1"/>
  <c r="K188" i="1"/>
  <c r="L188" i="1" s="1"/>
  <c r="M206" i="1" s="1"/>
  <c r="J210" i="1" s="1"/>
  <c r="K20" i="1"/>
  <c r="L20" i="1" s="1"/>
  <c r="K23" i="1"/>
  <c r="L23" i="1" s="1"/>
  <c r="K27" i="1"/>
  <c r="L27" i="1" s="1"/>
  <c r="K32" i="1"/>
  <c r="L32" i="1" s="1"/>
  <c r="K35" i="1"/>
  <c r="L35" i="1" s="1"/>
  <c r="K39" i="1"/>
  <c r="L39" i="1" s="1"/>
  <c r="K42" i="1"/>
  <c r="L42" i="1" s="1"/>
  <c r="K45" i="1"/>
  <c r="L45" i="1" s="1"/>
  <c r="K48" i="1"/>
  <c r="L48" i="1" s="1"/>
  <c r="K51" i="1"/>
  <c r="L51" i="1" s="1"/>
  <c r="K54" i="1"/>
  <c r="L54" i="1" s="1"/>
  <c r="K57" i="1"/>
  <c r="L57" i="1" s="1"/>
  <c r="K60" i="1"/>
  <c r="L60" i="1" s="1"/>
  <c r="K63" i="1"/>
  <c r="L63" i="1" s="1"/>
  <c r="K66" i="1"/>
  <c r="L66" i="1" s="1"/>
  <c r="K69" i="1"/>
  <c r="L69" i="1" s="1"/>
  <c r="K72" i="1"/>
  <c r="L72" i="1" s="1"/>
  <c r="K75" i="1"/>
  <c r="L75" i="1" s="1"/>
  <c r="K84" i="1"/>
  <c r="L84" i="1" s="1"/>
  <c r="K87" i="1"/>
  <c r="L87" i="1" s="1"/>
  <c r="K91" i="1"/>
  <c r="L91" i="1" s="1"/>
  <c r="K96" i="1"/>
  <c r="L96" i="1" s="1"/>
  <c r="K99" i="1"/>
  <c r="L99" i="1" s="1"/>
  <c r="K103" i="1"/>
  <c r="L103" i="1" s="1"/>
  <c r="K106" i="1"/>
  <c r="L106" i="1" s="1"/>
  <c r="K109" i="1"/>
  <c r="L109" i="1" s="1"/>
  <c r="K112" i="1"/>
  <c r="L112" i="1" s="1"/>
  <c r="K115" i="1"/>
  <c r="L115" i="1" s="1"/>
  <c r="K118" i="1"/>
  <c r="L118" i="1" s="1"/>
  <c r="K121" i="1"/>
  <c r="L121" i="1" s="1"/>
  <c r="K124" i="1"/>
  <c r="L124" i="1" s="1"/>
  <c r="K127" i="1"/>
  <c r="L127" i="1" s="1"/>
  <c r="K130" i="1"/>
  <c r="L130" i="1" s="1"/>
  <c r="K133" i="1"/>
  <c r="L133" i="1" s="1"/>
  <c r="K136" i="1"/>
  <c r="L136" i="1" s="1"/>
  <c r="K139" i="1"/>
  <c r="L139" i="1" s="1"/>
  <c r="K148" i="1"/>
  <c r="L148" i="1" s="1"/>
  <c r="K151" i="1"/>
  <c r="L151" i="1" s="1"/>
  <c r="K155" i="1"/>
  <c r="L155" i="1" s="1"/>
  <c r="K160" i="1"/>
  <c r="L160" i="1" s="1"/>
  <c r="K163" i="1"/>
  <c r="L163" i="1" s="1"/>
  <c r="K167" i="1"/>
  <c r="L167" i="1" s="1"/>
  <c r="K170" i="1"/>
  <c r="L170" i="1" s="1"/>
  <c r="K173" i="1"/>
  <c r="L173" i="1" s="1"/>
  <c r="K176" i="1"/>
  <c r="L176" i="1" s="1"/>
  <c r="K179" i="1"/>
  <c r="L179" i="1" s="1"/>
  <c r="K189" i="1"/>
  <c r="L189" i="1" s="1"/>
  <c r="K192" i="1"/>
  <c r="L192" i="1" s="1"/>
  <c r="K195" i="1"/>
  <c r="L195" i="1" s="1"/>
  <c r="K205" i="1"/>
  <c r="L205" i="1" s="1"/>
  <c r="K12" i="1"/>
  <c r="L12" i="1" s="1"/>
  <c r="K15" i="1"/>
  <c r="L15" i="1" s="1"/>
  <c r="K18" i="1"/>
  <c r="L18" i="1" s="1"/>
  <c r="K21" i="1"/>
  <c r="L21" i="1" s="1"/>
  <c r="K24" i="1"/>
  <c r="L24" i="1" s="1"/>
  <c r="K30" i="1"/>
  <c r="L30" i="1" s="1"/>
  <c r="K33" i="1"/>
  <c r="L33" i="1" s="1"/>
  <c r="K36" i="1"/>
  <c r="L36" i="1" s="1"/>
  <c r="K46" i="1"/>
  <c r="L46" i="1" s="1"/>
  <c r="K49" i="1"/>
  <c r="L49" i="1" s="1"/>
  <c r="K58" i="1"/>
  <c r="L58" i="1" s="1"/>
  <c r="K61" i="1"/>
  <c r="L61" i="1" s="1"/>
  <c r="K70" i="1"/>
  <c r="L70" i="1" s="1"/>
  <c r="K73" i="1"/>
  <c r="L73" i="1" s="1"/>
  <c r="K13" i="1"/>
  <c r="L13" i="1" s="1"/>
  <c r="K16" i="1"/>
  <c r="L16" i="1" s="1"/>
  <c r="K19" i="1"/>
  <c r="L19" i="1" s="1"/>
  <c r="K22" i="1"/>
  <c r="L22" i="1" s="1"/>
  <c r="K25" i="1"/>
  <c r="L25" i="1" s="1"/>
  <c r="K28" i="1"/>
  <c r="L28" i="1" s="1"/>
  <c r="K31" i="1"/>
  <c r="L31" i="1" s="1"/>
  <c r="K34" i="1"/>
  <c r="L34" i="1" s="1"/>
  <c r="K37" i="1"/>
  <c r="L37" i="1" s="1"/>
  <c r="K40" i="1"/>
  <c r="L40" i="1" s="1"/>
  <c r="K43" i="1"/>
  <c r="L43" i="1" s="1"/>
  <c r="K52" i="1"/>
  <c r="L52" i="1" s="1"/>
  <c r="K55" i="1"/>
  <c r="L55" i="1" s="1"/>
  <c r="K59" i="1"/>
  <c r="L59" i="1" s="1"/>
  <c r="K64" i="1"/>
  <c r="L64" i="1" s="1"/>
  <c r="K67" i="1"/>
  <c r="L67" i="1" s="1"/>
  <c r="K71" i="1"/>
  <c r="L71" i="1" s="1"/>
  <c r="K74" i="1"/>
  <c r="L74" i="1" s="1"/>
  <c r="K77" i="1"/>
  <c r="L77" i="1" s="1"/>
  <c r="K80" i="1"/>
  <c r="L80" i="1" s="1"/>
  <c r="K83" i="1"/>
  <c r="L83" i="1" s="1"/>
  <c r="K86" i="1"/>
  <c r="L86" i="1" s="1"/>
  <c r="K89" i="1"/>
  <c r="L89" i="1" s="1"/>
  <c r="K92" i="1"/>
  <c r="L92" i="1" s="1"/>
  <c r="K95" i="1"/>
  <c r="L95" i="1" s="1"/>
  <c r="K98" i="1"/>
  <c r="L98" i="1" s="1"/>
  <c r="K101" i="1"/>
  <c r="L101" i="1" s="1"/>
  <c r="K104" i="1"/>
  <c r="L104" i="1" s="1"/>
  <c r="K107" i="1"/>
  <c r="L107" i="1" s="1"/>
  <c r="K116" i="1"/>
  <c r="L116" i="1" s="1"/>
  <c r="K119" i="1"/>
  <c r="L119" i="1" s="1"/>
  <c r="K123" i="1"/>
  <c r="L123" i="1" s="1"/>
  <c r="K128" i="1"/>
  <c r="L128" i="1" s="1"/>
  <c r="K131" i="1"/>
  <c r="L131" i="1" s="1"/>
  <c r="K135" i="1"/>
  <c r="L135" i="1" s="1"/>
  <c r="K138" i="1"/>
  <c r="L138" i="1" s="1"/>
  <c r="K141" i="1"/>
  <c r="L141" i="1" s="1"/>
  <c r="K144" i="1"/>
  <c r="L144" i="1" s="1"/>
  <c r="K147" i="1"/>
  <c r="L147" i="1" s="1"/>
  <c r="K150" i="1"/>
  <c r="L150" i="1" s="1"/>
  <c r="K153" i="1"/>
  <c r="L153" i="1" s="1"/>
  <c r="K156" i="1"/>
  <c r="L156" i="1" s="1"/>
  <c r="K159" i="1"/>
  <c r="L159" i="1" s="1"/>
  <c r="K162" i="1"/>
  <c r="L162" i="1" s="1"/>
  <c r="K165" i="1"/>
  <c r="L165" i="1" s="1"/>
  <c r="K168" i="1"/>
  <c r="L168" i="1" s="1"/>
  <c r="K171" i="1"/>
  <c r="L171" i="1" s="1"/>
  <c r="K175" i="1"/>
  <c r="L175" i="1" s="1"/>
  <c r="K178" i="1"/>
  <c r="L178" i="1" s="1"/>
  <c r="K181" i="1"/>
  <c r="L181" i="1" s="1"/>
  <c r="K184" i="1"/>
  <c r="L184" i="1" s="1"/>
  <c r="K187" i="1"/>
  <c r="L187" i="1" s="1"/>
  <c r="K202" i="1"/>
  <c r="L202" i="1" s="1"/>
  <c r="K198" i="1"/>
  <c r="L198" i="1" s="1"/>
  <c r="K182" i="1"/>
  <c r="L182" i="1" s="1"/>
  <c r="K169" i="1"/>
  <c r="L169" i="1" s="1"/>
  <c r="K157" i="1"/>
  <c r="L157" i="1" s="1"/>
  <c r="K145" i="1"/>
  <c r="L145" i="1" s="1"/>
  <c r="K132" i="1"/>
  <c r="L132" i="1" s="1"/>
  <c r="K126" i="1"/>
  <c r="L126" i="1" s="1"/>
  <c r="K120" i="1"/>
  <c r="L120" i="1" s="1"/>
  <c r="K114" i="1"/>
  <c r="L114" i="1" s="1"/>
  <c r="K108" i="1"/>
  <c r="L108" i="1" s="1"/>
  <c r="K90" i="1"/>
  <c r="L90" i="1" s="1"/>
  <c r="K78" i="1"/>
  <c r="L78" i="1" s="1"/>
  <c r="K68" i="1"/>
  <c r="L68" i="1" s="1"/>
  <c r="K56" i="1"/>
  <c r="L56" i="1" s="1"/>
  <c r="K44" i="1"/>
  <c r="L44" i="1" s="1"/>
  <c r="K11" i="1"/>
  <c r="L11" i="1" s="1"/>
  <c r="K201" i="1"/>
  <c r="L201" i="1" s="1"/>
  <c r="K197" i="1"/>
  <c r="L197" i="1" s="1"/>
  <c r="K193" i="1"/>
  <c r="L193" i="1" s="1"/>
  <c r="K186" i="1"/>
  <c r="L186" i="1" s="1"/>
  <c r="K180" i="1"/>
  <c r="L180" i="1" s="1"/>
  <c r="K174" i="1"/>
  <c r="L174" i="1" s="1"/>
  <c r="K161" i="1"/>
  <c r="L161" i="1" s="1"/>
  <c r="K149" i="1"/>
  <c r="L149" i="1" s="1"/>
  <c r="K143" i="1"/>
  <c r="L143" i="1" s="1"/>
  <c r="K137" i="1"/>
  <c r="L137" i="1" s="1"/>
  <c r="K125" i="1"/>
  <c r="L125" i="1" s="1"/>
  <c r="K113" i="1"/>
  <c r="L113" i="1" s="1"/>
  <c r="K100" i="1"/>
  <c r="L100" i="1" s="1"/>
  <c r="K94" i="1"/>
  <c r="L94" i="1" s="1"/>
  <c r="K88" i="1"/>
  <c r="L88" i="1" s="1"/>
  <c r="K82" i="1"/>
  <c r="L82" i="1" s="1"/>
  <c r="K76" i="1"/>
  <c r="L76" i="1" s="1"/>
  <c r="K65" i="1"/>
  <c r="L65" i="1" s="1"/>
  <c r="K53" i="1"/>
  <c r="L53" i="1" s="1"/>
  <c r="K41" i="1"/>
  <c r="L41" i="1" s="1"/>
  <c r="K29" i="1"/>
  <c r="L29" i="1" s="1"/>
  <c r="K17" i="1"/>
  <c r="L17" i="1" s="1"/>
  <c r="K204" i="1"/>
  <c r="L204" i="1" s="1"/>
  <c r="K200" i="1"/>
  <c r="L200" i="1" s="1"/>
  <c r="K196" i="1"/>
  <c r="L196" i="1" s="1"/>
  <c r="K191" i="1"/>
  <c r="L191" i="1" s="1"/>
  <c r="K185" i="1"/>
  <c r="L185" i="1" s="1"/>
  <c r="K172" i="1"/>
  <c r="L172" i="1" s="1"/>
  <c r="K166" i="1"/>
  <c r="L166" i="1" s="1"/>
  <c r="K154" i="1"/>
  <c r="L154" i="1" s="1"/>
  <c r="K142" i="1"/>
  <c r="L142" i="1" s="1"/>
  <c r="K129" i="1"/>
  <c r="L129" i="1" s="1"/>
  <c r="K117" i="1"/>
  <c r="L117" i="1" s="1"/>
  <c r="K111" i="1"/>
  <c r="L111" i="1" s="1"/>
  <c r="K105" i="1"/>
  <c r="L105" i="1" s="1"/>
  <c r="K93" i="1"/>
  <c r="L93" i="1" s="1"/>
  <c r="K81" i="1"/>
  <c r="L81" i="1" s="1"/>
  <c r="K62" i="1"/>
  <c r="L62" i="1" s="1"/>
  <c r="K50" i="1"/>
  <c r="L50" i="1" s="1"/>
  <c r="K38" i="1"/>
  <c r="L38" i="1" s="1"/>
  <c r="K26" i="1"/>
  <c r="L26" i="1" s="1"/>
  <c r="K14" i="1"/>
  <c r="L14" i="1" s="1"/>
  <c r="L206" i="1" l="1"/>
  <c r="K206" i="1"/>
</calcChain>
</file>

<file path=xl/sharedStrings.xml><?xml version="1.0" encoding="utf-8"?>
<sst xmlns="http://schemas.openxmlformats.org/spreadsheetml/2006/main" count="854" uniqueCount="417">
  <si>
    <t>Адрес дома : Чичерина ул., д. 8, к. 2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</si>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</sst>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topLeftCell="A146" workbookViewId="0">
      <selection activeCell="A183" sqref="A183:XFD187"/>
    </sheetView>
  </sheetViews>
  <sheetFormatPr defaultRowHeight="11.25" x14ac:dyDescent="0.2"/>
  <cols>
    <col min="1" max="1" width="10.33203125" customWidth="1"/>
    <col min="2" max="2" width="79.33203125" customWidth="1"/>
    <col min="3" max="3" width="25.5" hidden="1" customWidth="1"/>
    <col min="4" max="4" width="11.33203125" hidden="1" customWidth="1"/>
    <col min="5" max="5" width="9.5" hidden="1" customWidth="1"/>
    <col min="6" max="6" width="12.83203125" hidden="1" customWidth="1"/>
    <col min="7" max="7" width="15" hidden="1" customWidth="1"/>
    <col min="8" max="8" width="17.1640625" customWidth="1"/>
    <col min="9" max="9" width="19" customWidth="1"/>
    <col min="10" max="10" width="14" hidden="1" customWidth="1"/>
    <col min="11" max="11" width="11.5" hidden="1" customWidth="1"/>
    <col min="12" max="12" width="10.33203125" hidden="1" customWidth="1"/>
    <col min="13" max="13" width="11.83203125" hidden="1" customWidth="1"/>
    <col min="14" max="259" width="10.33203125" customWidth="1"/>
  </cols>
  <sheetData>
    <row r="2" spans="1:13" ht="15.75" x14ac:dyDescent="0.25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413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414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415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8.75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410</v>
      </c>
      <c r="I8" s="15" t="s">
        <v>411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7" t="s">
        <v>409</v>
      </c>
      <c r="L9" s="8">
        <v>1607.1249</v>
      </c>
      <c r="M9" s="7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2307</v>
      </c>
      <c r="G11" s="24">
        <f>(J11/F11/E11)*1000</f>
        <v>0.31969122959109952</v>
      </c>
      <c r="H11" s="23">
        <f>J11*1000</f>
        <v>221258.3</v>
      </c>
      <c r="I11" s="23">
        <f>J11*1000</f>
        <v>221258.3</v>
      </c>
      <c r="J11" s="4">
        <v>221.25829999999999</v>
      </c>
      <c r="K11" s="8">
        <f>ROUND((J11*100)/$J$206,3)</f>
        <v>2.1509999999999998</v>
      </c>
      <c r="L11" s="8">
        <f>ROUND($L$9*K11,2)/100</f>
        <v>34.569299999999998</v>
      </c>
      <c r="M11" s="9">
        <v>221.25829999999999</v>
      </c>
    </row>
    <row r="12" spans="1:13" ht="30" customHeight="1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2307</v>
      </c>
      <c r="G12" s="24">
        <f t="shared" ref="G12:G75" si="0">(J12/F12/E12)*1000</f>
        <v>22.860728218465539</v>
      </c>
      <c r="H12" s="23">
        <f t="shared" ref="H12:H75" si="1">J12*1000</f>
        <v>632876.4</v>
      </c>
      <c r="I12" s="23">
        <f t="shared" ref="I12:I75" si="2">J12*1000</f>
        <v>632876.4</v>
      </c>
      <c r="J12" s="4">
        <v>632.87639999999999</v>
      </c>
      <c r="K12" s="8">
        <f t="shared" ref="K12:K75" si="3">ROUND((J12*100)/$J$206,3)</f>
        <v>6.1529999999999996</v>
      </c>
      <c r="L12" s="8">
        <f t="shared" ref="L12:L75" si="4">ROUND($L$9*K12,2)/100</f>
        <v>98.886399999999995</v>
      </c>
      <c r="M12" s="9">
        <v>632.87639999999999</v>
      </c>
    </row>
    <row r="13" spans="1:13" ht="30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301.88</v>
      </c>
      <c r="G13" s="24">
        <f t="shared" si="0"/>
        <v>3.4230566229406829</v>
      </c>
      <c r="H13" s="23">
        <f t="shared" si="1"/>
        <v>310005.7</v>
      </c>
      <c r="I13" s="23">
        <f t="shared" si="2"/>
        <v>310005.7</v>
      </c>
      <c r="J13" s="4">
        <v>310.00569999999999</v>
      </c>
      <c r="K13" s="8">
        <f t="shared" si="3"/>
        <v>3.0139999999999998</v>
      </c>
      <c r="L13" s="8">
        <f t="shared" si="4"/>
        <v>48.438699999999997</v>
      </c>
      <c r="M13" s="9">
        <v>310.00569999999999</v>
      </c>
    </row>
    <row r="14" spans="1:13" ht="1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150</v>
      </c>
      <c r="G14" s="24">
        <f t="shared" si="0"/>
        <v>22.10120512820513</v>
      </c>
      <c r="H14" s="23">
        <f t="shared" si="1"/>
        <v>172389.40000000002</v>
      </c>
      <c r="I14" s="23">
        <f t="shared" si="2"/>
        <v>172389.40000000002</v>
      </c>
      <c r="J14" s="4">
        <v>172.38940000000002</v>
      </c>
      <c r="K14" s="8">
        <f t="shared" si="3"/>
        <v>1.6759999999999999</v>
      </c>
      <c r="L14" s="8">
        <f t="shared" si="4"/>
        <v>26.935400000000001</v>
      </c>
      <c r="M14" s="9">
        <v>172.38940000000002</v>
      </c>
    </row>
    <row r="15" spans="1:13" ht="1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33</v>
      </c>
      <c r="G15" s="24">
        <f t="shared" si="0"/>
        <v>3.6887171717171716</v>
      </c>
      <c r="H15" s="23">
        <f t="shared" si="1"/>
        <v>36518.299999999996</v>
      </c>
      <c r="I15" s="23">
        <f t="shared" si="2"/>
        <v>36518.299999999996</v>
      </c>
      <c r="J15" s="4">
        <v>36.518299999999996</v>
      </c>
      <c r="K15" s="8">
        <f t="shared" si="3"/>
        <v>0.35499999999999998</v>
      </c>
      <c r="L15" s="8">
        <f t="shared" si="4"/>
        <v>5.7052999999999994</v>
      </c>
      <c r="M15" s="9">
        <v>36.518299999999996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523.29</v>
      </c>
      <c r="G17" s="24">
        <f t="shared" si="0"/>
        <v>9.2000611515603197</v>
      </c>
      <c r="H17" s="23">
        <f t="shared" si="1"/>
        <v>4814.3</v>
      </c>
      <c r="I17" s="23">
        <f t="shared" si="2"/>
        <v>4814.3</v>
      </c>
      <c r="J17" s="4">
        <v>4.8143000000000002</v>
      </c>
      <c r="K17" s="8">
        <f t="shared" si="3"/>
        <v>4.7E-2</v>
      </c>
      <c r="L17" s="8">
        <f t="shared" si="4"/>
        <v>0.75529999999999997</v>
      </c>
      <c r="M17" s="9">
        <v>4.8143000000000002</v>
      </c>
    </row>
    <row r="18" spans="1:13" ht="1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12559.99</v>
      </c>
      <c r="G18" s="24">
        <f t="shared" si="0"/>
        <v>3.095854375680235</v>
      </c>
      <c r="H18" s="23">
        <f t="shared" si="1"/>
        <v>38883.899999999994</v>
      </c>
      <c r="I18" s="23">
        <f t="shared" si="2"/>
        <v>38883.899999999994</v>
      </c>
      <c r="J18" s="4">
        <v>38.883899999999997</v>
      </c>
      <c r="K18" s="8">
        <f t="shared" si="3"/>
        <v>0.378</v>
      </c>
      <c r="L18" s="8">
        <f t="shared" si="4"/>
        <v>6.0749000000000004</v>
      </c>
      <c r="M18" s="9">
        <v>38.883899999999997</v>
      </c>
    </row>
    <row r="19" spans="1:13" ht="1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1265</v>
      </c>
      <c r="G19" s="24">
        <f t="shared" si="0"/>
        <v>1.9539130434782608</v>
      </c>
      <c r="H19" s="23">
        <f t="shared" si="1"/>
        <v>2471.6999999999998</v>
      </c>
      <c r="I19" s="23">
        <f t="shared" si="2"/>
        <v>2471.6999999999998</v>
      </c>
      <c r="J19" s="4">
        <v>2.4716999999999998</v>
      </c>
      <c r="K19" s="8">
        <f t="shared" si="3"/>
        <v>2.4E-2</v>
      </c>
      <c r="L19" s="8">
        <f t="shared" si="4"/>
        <v>0.38569999999999999</v>
      </c>
      <c r="M19" s="9">
        <v>2.4716999999999998</v>
      </c>
    </row>
    <row r="20" spans="1:13" ht="1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847.45</v>
      </c>
      <c r="G20" s="24">
        <f t="shared" si="0"/>
        <v>4.4953684583161246</v>
      </c>
      <c r="H20" s="23">
        <f t="shared" si="1"/>
        <v>3809.5999999999995</v>
      </c>
      <c r="I20" s="23">
        <f t="shared" si="2"/>
        <v>3809.5999999999995</v>
      </c>
      <c r="J20" s="4">
        <v>3.8095999999999997</v>
      </c>
      <c r="K20" s="8">
        <f t="shared" si="3"/>
        <v>3.6999999999999998E-2</v>
      </c>
      <c r="L20" s="8">
        <f t="shared" si="4"/>
        <v>0.59460000000000002</v>
      </c>
      <c r="M20" s="9">
        <v>3.8095999999999997</v>
      </c>
    </row>
    <row r="21" spans="1:13" ht="1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44.99</v>
      </c>
      <c r="G21" s="24">
        <f t="shared" si="0"/>
        <v>4.4932207157146031</v>
      </c>
      <c r="H21" s="23">
        <f t="shared" si="1"/>
        <v>404.3</v>
      </c>
      <c r="I21" s="23">
        <f t="shared" si="2"/>
        <v>404.3</v>
      </c>
      <c r="J21" s="4">
        <v>0.40429999999999999</v>
      </c>
      <c r="K21" s="8">
        <f t="shared" si="3"/>
        <v>4.0000000000000001E-3</v>
      </c>
      <c r="L21" s="8">
        <f t="shared" si="4"/>
        <v>6.4299999999999996E-2</v>
      </c>
      <c r="M21" s="9">
        <v>0.40429999999999999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4809</v>
      </c>
      <c r="G23" s="24">
        <f t="shared" si="0"/>
        <v>22.957267623206487</v>
      </c>
      <c r="H23" s="23">
        <f t="shared" si="1"/>
        <v>110401.5</v>
      </c>
      <c r="I23" s="23">
        <f t="shared" si="2"/>
        <v>110401.5</v>
      </c>
      <c r="J23" s="4">
        <v>110.4015</v>
      </c>
      <c r="K23" s="8">
        <f t="shared" si="3"/>
        <v>1.073</v>
      </c>
      <c r="L23" s="8">
        <f t="shared" si="4"/>
        <v>17.244500000000002</v>
      </c>
      <c r="M23" s="9">
        <v>110.4015</v>
      </c>
    </row>
    <row r="24" spans="1:13" ht="15" customHeight="1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217.95</v>
      </c>
      <c r="G24" s="24">
        <f t="shared" si="0"/>
        <v>2.7914659325533382</v>
      </c>
      <c r="H24" s="23">
        <f t="shared" si="1"/>
        <v>608.40000000000009</v>
      </c>
      <c r="I24" s="23">
        <f t="shared" si="2"/>
        <v>608.40000000000009</v>
      </c>
      <c r="J24" s="4">
        <v>0.60840000000000005</v>
      </c>
      <c r="K24" s="8">
        <f t="shared" si="3"/>
        <v>6.0000000000000001E-3</v>
      </c>
      <c r="L24" s="8">
        <f t="shared" si="4"/>
        <v>9.64E-2</v>
      </c>
      <c r="M24" s="9">
        <v>0.60840000000000005</v>
      </c>
    </row>
    <row r="25" spans="1:13" ht="1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62.41</v>
      </c>
      <c r="G25" s="24">
        <f t="shared" si="0"/>
        <v>5.5800352507610969</v>
      </c>
      <c r="H25" s="23">
        <f t="shared" si="1"/>
        <v>696.5</v>
      </c>
      <c r="I25" s="23">
        <f t="shared" si="2"/>
        <v>696.5</v>
      </c>
      <c r="J25" s="4">
        <v>0.69650000000000001</v>
      </c>
      <c r="K25" s="8">
        <f t="shared" si="3"/>
        <v>7.0000000000000001E-3</v>
      </c>
      <c r="L25" s="8">
        <f t="shared" si="4"/>
        <v>0.1125</v>
      </c>
      <c r="M25" s="9">
        <v>0.69650000000000001</v>
      </c>
    </row>
    <row r="26" spans="1:13" ht="15" customHeight="1" x14ac:dyDescent="0.2">
      <c r="A26" s="19" t="s">
        <v>55</v>
      </c>
      <c r="B26" s="20" t="s">
        <v>56</v>
      </c>
      <c r="C26" s="21" t="s">
        <v>36</v>
      </c>
      <c r="D26" s="22" t="s">
        <v>19</v>
      </c>
      <c r="E26" s="22">
        <v>1</v>
      </c>
      <c r="F26" s="23">
        <v>31.89</v>
      </c>
      <c r="G26" s="24">
        <f t="shared" si="0"/>
        <v>2.8566948886798369</v>
      </c>
      <c r="H26" s="23">
        <f t="shared" si="1"/>
        <v>91.1</v>
      </c>
      <c r="I26" s="23">
        <f t="shared" si="2"/>
        <v>91.1</v>
      </c>
      <c r="J26" s="4">
        <v>9.11E-2</v>
      </c>
      <c r="K26" s="8">
        <f t="shared" si="3"/>
        <v>1E-3</v>
      </c>
      <c r="L26" s="8">
        <f t="shared" si="4"/>
        <v>1.61E-2</v>
      </c>
      <c r="M26" s="9">
        <v>9.11E-2</v>
      </c>
    </row>
    <row r="27" spans="1:13" ht="1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67.25</v>
      </c>
      <c r="G27" s="24">
        <f t="shared" si="0"/>
        <v>2.1576208178438661</v>
      </c>
      <c r="H27" s="23">
        <f t="shared" si="1"/>
        <v>145.1</v>
      </c>
      <c r="I27" s="23">
        <f t="shared" si="2"/>
        <v>145.1</v>
      </c>
      <c r="J27" s="4">
        <v>0.14510000000000001</v>
      </c>
      <c r="K27" s="8">
        <f t="shared" si="3"/>
        <v>1E-3</v>
      </c>
      <c r="L27" s="8">
        <f t="shared" si="4"/>
        <v>1.61E-2</v>
      </c>
      <c r="M27" s="9">
        <v>0.14510000000000001</v>
      </c>
    </row>
    <row r="28" spans="1:13" ht="1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3820</v>
      </c>
      <c r="G28" s="24">
        <f t="shared" si="0"/>
        <v>2.2125261780104712</v>
      </c>
      <c r="H28" s="23">
        <f t="shared" si="1"/>
        <v>16903.7</v>
      </c>
      <c r="I28" s="23">
        <f t="shared" si="2"/>
        <v>16903.7</v>
      </c>
      <c r="J28" s="4">
        <v>16.903700000000001</v>
      </c>
      <c r="K28" s="8">
        <f t="shared" si="3"/>
        <v>0.16400000000000001</v>
      </c>
      <c r="L28" s="8">
        <f t="shared" si="4"/>
        <v>2.6356999999999999</v>
      </c>
      <c r="M28" s="9">
        <v>16.903700000000001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x14ac:dyDescent="0.2">
      <c r="A31" s="19" t="s">
        <v>65</v>
      </c>
      <c r="B31" s="20" t="s">
        <v>66</v>
      </c>
      <c r="C31" s="21" t="s">
        <v>33</v>
      </c>
      <c r="D31" s="22" t="s">
        <v>41</v>
      </c>
      <c r="E31" s="22">
        <v>1</v>
      </c>
      <c r="F31" s="23">
        <v>10</v>
      </c>
      <c r="G31" s="24">
        <f t="shared" si="0"/>
        <v>123.69000000000001</v>
      </c>
      <c r="H31" s="23">
        <f t="shared" si="1"/>
        <v>1236.9000000000001</v>
      </c>
      <c r="I31" s="23">
        <f t="shared" si="2"/>
        <v>1236.9000000000001</v>
      </c>
      <c r="J31" s="4">
        <v>1.2369000000000001</v>
      </c>
      <c r="K31" s="8">
        <f t="shared" si="3"/>
        <v>1.2E-2</v>
      </c>
      <c r="L31" s="8">
        <f t="shared" si="4"/>
        <v>0.19289999999999999</v>
      </c>
      <c r="M31" s="9">
        <v>1.2369000000000001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34941.4</v>
      </c>
      <c r="G33" s="24">
        <f t="shared" si="0"/>
        <v>2.0301189992387254</v>
      </c>
      <c r="H33" s="23">
        <f t="shared" si="1"/>
        <v>70935.199999999997</v>
      </c>
      <c r="I33" s="23">
        <f t="shared" si="2"/>
        <v>70935.199999999997</v>
      </c>
      <c r="J33" s="4">
        <v>70.935199999999995</v>
      </c>
      <c r="K33" s="8">
        <f t="shared" si="3"/>
        <v>0.69</v>
      </c>
      <c r="L33" s="8">
        <f t="shared" si="4"/>
        <v>11.0892</v>
      </c>
      <c r="M33" s="9">
        <v>70.935199999999995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3148</v>
      </c>
      <c r="G35" s="24">
        <f t="shared" si="0"/>
        <v>1.8221092757306228</v>
      </c>
      <c r="H35" s="23">
        <f t="shared" si="1"/>
        <v>5736.0000000000009</v>
      </c>
      <c r="I35" s="23">
        <f t="shared" si="2"/>
        <v>5736.0000000000009</v>
      </c>
      <c r="J35" s="4">
        <v>5.7360000000000007</v>
      </c>
      <c r="K35" s="8">
        <f t="shared" si="3"/>
        <v>5.6000000000000001E-2</v>
      </c>
      <c r="L35" s="8">
        <f t="shared" si="4"/>
        <v>0.9</v>
      </c>
      <c r="M35" s="9">
        <v>5.7360000000000007</v>
      </c>
    </row>
    <row r="36" spans="1:13" ht="15" customHeight="1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3148</v>
      </c>
      <c r="G36" s="24">
        <f t="shared" si="0"/>
        <v>1.8221092757306228</v>
      </c>
      <c r="H36" s="23">
        <f t="shared" si="1"/>
        <v>5736.0000000000009</v>
      </c>
      <c r="I36" s="23">
        <f t="shared" si="2"/>
        <v>5736.0000000000009</v>
      </c>
      <c r="J36" s="4">
        <v>5.7360000000000007</v>
      </c>
      <c r="K36" s="8">
        <f t="shared" si="3"/>
        <v>5.6000000000000001E-2</v>
      </c>
      <c r="L36" s="8">
        <f t="shared" si="4"/>
        <v>0.9</v>
      </c>
      <c r="M36" s="9">
        <v>5.7360000000000007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77.5</v>
      </c>
      <c r="G38" s="24">
        <f t="shared" si="0"/>
        <v>9.0735871672836232</v>
      </c>
      <c r="H38" s="23">
        <f t="shared" si="1"/>
        <v>257372.3</v>
      </c>
      <c r="I38" s="23">
        <f t="shared" si="2"/>
        <v>257372.3</v>
      </c>
      <c r="J38" s="4">
        <v>257.3723</v>
      </c>
      <c r="K38" s="8">
        <f t="shared" si="3"/>
        <v>2.5019999999999998</v>
      </c>
      <c r="L38" s="8">
        <f t="shared" si="4"/>
        <v>40.210300000000004</v>
      </c>
      <c r="M38" s="9">
        <v>257.3723</v>
      </c>
    </row>
    <row r="39" spans="1:13" ht="30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255.6</v>
      </c>
      <c r="G39" s="24">
        <f t="shared" si="0"/>
        <v>3.9791829681794466</v>
      </c>
      <c r="H39" s="23">
        <f t="shared" si="1"/>
        <v>24409.9</v>
      </c>
      <c r="I39" s="23">
        <f t="shared" si="2"/>
        <v>24409.9</v>
      </c>
      <c r="J39" s="4">
        <v>24.4099</v>
      </c>
      <c r="K39" s="8">
        <f t="shared" si="3"/>
        <v>0.23699999999999999</v>
      </c>
      <c r="L39" s="8">
        <f t="shared" si="4"/>
        <v>3.8089</v>
      </c>
      <c r="M39" s="9">
        <v>24.4099</v>
      </c>
    </row>
    <row r="40" spans="1:13" ht="1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288.38</v>
      </c>
      <c r="G40" s="24">
        <f t="shared" si="0"/>
        <v>3.6640890491712321</v>
      </c>
      <c r="H40" s="23">
        <f t="shared" si="1"/>
        <v>12679.8</v>
      </c>
      <c r="I40" s="23">
        <f t="shared" si="2"/>
        <v>12679.8</v>
      </c>
      <c r="J40" s="4">
        <v>12.6798</v>
      </c>
      <c r="K40" s="8">
        <f t="shared" si="3"/>
        <v>0.123</v>
      </c>
      <c r="L40" s="8">
        <f t="shared" si="4"/>
        <v>1.9768000000000001</v>
      </c>
      <c r="M40" s="9">
        <v>12.6798</v>
      </c>
    </row>
    <row r="41" spans="1:13" ht="1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2018.62</v>
      </c>
      <c r="G41" s="24">
        <f t="shared" si="0"/>
        <v>2.9100656223888923</v>
      </c>
      <c r="H41" s="23">
        <f t="shared" si="1"/>
        <v>70491.8</v>
      </c>
      <c r="I41" s="23">
        <f t="shared" si="2"/>
        <v>70491.8</v>
      </c>
      <c r="J41" s="4">
        <v>70.491799999999998</v>
      </c>
      <c r="K41" s="8">
        <f t="shared" si="3"/>
        <v>0.68500000000000005</v>
      </c>
      <c r="L41" s="8">
        <f t="shared" si="4"/>
        <v>11.008800000000001</v>
      </c>
      <c r="M41" s="9">
        <v>70.491799999999998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2179.4</v>
      </c>
      <c r="G43" s="24">
        <f t="shared" si="0"/>
        <v>0.56163424936225992</v>
      </c>
      <c r="H43" s="23">
        <f t="shared" si="1"/>
        <v>447993.4</v>
      </c>
      <c r="I43" s="23">
        <f t="shared" si="2"/>
        <v>447993.4</v>
      </c>
      <c r="J43" s="4">
        <v>447.99340000000001</v>
      </c>
      <c r="K43" s="8">
        <f t="shared" si="3"/>
        <v>4.3559999999999999</v>
      </c>
      <c r="L43" s="8">
        <f t="shared" si="4"/>
        <v>70.006399999999999</v>
      </c>
      <c r="M43" s="9">
        <v>447.99340000000001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5.96</v>
      </c>
      <c r="G45" s="24">
        <f t="shared" si="0"/>
        <v>137.37003520739358</v>
      </c>
      <c r="H45" s="23">
        <f t="shared" si="1"/>
        <v>299653.5</v>
      </c>
      <c r="I45" s="23">
        <f t="shared" si="2"/>
        <v>299653.5</v>
      </c>
      <c r="J45" s="4">
        <v>299.65350000000001</v>
      </c>
      <c r="K45" s="8">
        <f t="shared" si="3"/>
        <v>2.9129999999999998</v>
      </c>
      <c r="L45" s="8">
        <f t="shared" si="4"/>
        <v>46.8155</v>
      </c>
      <c r="M45" s="9">
        <v>299.65350000000001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691.38</v>
      </c>
      <c r="G47" s="24">
        <f t="shared" si="0"/>
        <v>1.6705750611709185</v>
      </c>
      <c r="H47" s="23">
        <f t="shared" si="1"/>
        <v>422730.8</v>
      </c>
      <c r="I47" s="23">
        <f t="shared" si="2"/>
        <v>422730.8</v>
      </c>
      <c r="J47" s="4">
        <v>422.73079999999999</v>
      </c>
      <c r="K47" s="8">
        <f t="shared" si="3"/>
        <v>4.1100000000000003</v>
      </c>
      <c r="L47" s="8">
        <f t="shared" si="4"/>
        <v>66.052799999999991</v>
      </c>
      <c r="M47" s="9">
        <v>422.73079999999999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customHeight="1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>
        <v>2010.4549999999999</v>
      </c>
      <c r="G57" s="24">
        <f t="shared" si="0"/>
        <v>139.8298892539251</v>
      </c>
      <c r="H57" s="23">
        <f t="shared" si="1"/>
        <v>281121.7</v>
      </c>
      <c r="I57" s="23">
        <f t="shared" si="2"/>
        <v>281121.7</v>
      </c>
      <c r="J57" s="4">
        <v>281.12170000000003</v>
      </c>
      <c r="K57" s="8">
        <f t="shared" si="3"/>
        <v>2.7330000000000001</v>
      </c>
      <c r="L57" s="8">
        <f t="shared" si="4"/>
        <v>43.922700000000006</v>
      </c>
      <c r="M57" s="9">
        <v>281.12170000000003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3">
        <v>104.4</v>
      </c>
      <c r="G60" s="24">
        <f t="shared" si="0"/>
        <v>742.78448275862058</v>
      </c>
      <c r="H60" s="23">
        <f t="shared" si="1"/>
        <v>77546.7</v>
      </c>
      <c r="I60" s="23">
        <f t="shared" si="2"/>
        <v>77546.7</v>
      </c>
      <c r="J60" s="4">
        <v>77.546700000000001</v>
      </c>
      <c r="K60" s="8">
        <f t="shared" si="3"/>
        <v>0.754</v>
      </c>
      <c r="L60" s="8">
        <f t="shared" si="4"/>
        <v>12.117699999999999</v>
      </c>
      <c r="M60" s="9">
        <v>77.546700000000001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24</v>
      </c>
      <c r="G82" s="24">
        <f t="shared" si="5"/>
        <v>1208.9624999999999</v>
      </c>
      <c r="H82" s="23">
        <f t="shared" si="6"/>
        <v>29015.1</v>
      </c>
      <c r="I82" s="23">
        <f t="shared" si="7"/>
        <v>29015.1</v>
      </c>
      <c r="J82" s="4">
        <v>29.0151</v>
      </c>
      <c r="K82" s="8">
        <f t="shared" si="8"/>
        <v>0.28199999999999997</v>
      </c>
      <c r="L82" s="8">
        <f t="shared" si="9"/>
        <v>4.5320999999999998</v>
      </c>
      <c r="M82" s="9">
        <v>29.0151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24</v>
      </c>
      <c r="G84" s="24">
        <f t="shared" si="5"/>
        <v>1208.9624999999999</v>
      </c>
      <c r="H84" s="23">
        <f t="shared" si="6"/>
        <v>29015.1</v>
      </c>
      <c r="I84" s="23">
        <f t="shared" si="7"/>
        <v>29015.1</v>
      </c>
      <c r="J84" s="4">
        <v>29.0151</v>
      </c>
      <c r="K84" s="8">
        <f t="shared" si="8"/>
        <v>0.28199999999999997</v>
      </c>
      <c r="L84" s="8">
        <f t="shared" si="9"/>
        <v>4.5320999999999998</v>
      </c>
      <c r="M84" s="9">
        <v>29.0151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9" t="s">
        <v>192</v>
      </c>
      <c r="B94" s="20" t="s">
        <v>193</v>
      </c>
      <c r="C94" s="21" t="s">
        <v>33</v>
      </c>
      <c r="D94" s="22" t="s">
        <v>194</v>
      </c>
      <c r="E94" s="22">
        <v>1</v>
      </c>
      <c r="F94" s="23">
        <v>10</v>
      </c>
      <c r="G94" s="24">
        <f t="shared" si="5"/>
        <v>88.36</v>
      </c>
      <c r="H94" s="23">
        <f t="shared" si="6"/>
        <v>883.59999999999991</v>
      </c>
      <c r="I94" s="23">
        <f t="shared" si="7"/>
        <v>883.59999999999991</v>
      </c>
      <c r="J94" s="4">
        <v>0.88359999999999994</v>
      </c>
      <c r="K94" s="8">
        <f t="shared" si="8"/>
        <v>8.9999999999999993E-3</v>
      </c>
      <c r="L94" s="8">
        <f t="shared" si="9"/>
        <v>0.14460000000000001</v>
      </c>
      <c r="M94" s="9">
        <v>0.88359999999999994</v>
      </c>
    </row>
    <row r="95" spans="1:13" ht="15" hidden="1" x14ac:dyDescent="0.2">
      <c r="A95" s="19" t="s">
        <v>195</v>
      </c>
      <c r="B95" s="20" t="s">
        <v>196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9" t="s">
        <v>197</v>
      </c>
      <c r="B96" s="20" t="s">
        <v>198</v>
      </c>
      <c r="C96" s="21" t="s">
        <v>33</v>
      </c>
      <c r="D96" s="22" t="s">
        <v>19</v>
      </c>
      <c r="E96" s="22">
        <v>1</v>
      </c>
      <c r="F96" s="23">
        <v>3148</v>
      </c>
      <c r="G96" s="24">
        <f t="shared" si="5"/>
        <v>0.91168996188055906</v>
      </c>
      <c r="H96" s="23">
        <f t="shared" si="6"/>
        <v>2870</v>
      </c>
      <c r="I96" s="23">
        <f t="shared" si="7"/>
        <v>2870</v>
      </c>
      <c r="J96" s="4">
        <v>2.87</v>
      </c>
      <c r="K96" s="8">
        <f t="shared" si="8"/>
        <v>2.8000000000000001E-2</v>
      </c>
      <c r="L96" s="8">
        <f t="shared" si="9"/>
        <v>0.45</v>
      </c>
      <c r="M96" s="9">
        <v>2.87</v>
      </c>
    </row>
    <row r="97" spans="1:13" ht="30" hidden="1" x14ac:dyDescent="0.2">
      <c r="A97" s="19" t="s">
        <v>199</v>
      </c>
      <c r="B97" s="20" t="s">
        <v>200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201</v>
      </c>
      <c r="B98" s="20" t="s">
        <v>202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203</v>
      </c>
      <c r="B99" s="20" t="s">
        <v>204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205</v>
      </c>
      <c r="B100" s="20" t="s">
        <v>206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207</v>
      </c>
      <c r="B101" s="20" t="s">
        <v>208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209</v>
      </c>
      <c r="B102" s="17" t="s">
        <v>210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211</v>
      </c>
      <c r="B103" s="20" t="s">
        <v>212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213</v>
      </c>
      <c r="B104" s="20" t="s">
        <v>214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215</v>
      </c>
      <c r="B105" s="20" t="s">
        <v>216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217</v>
      </c>
      <c r="B106" s="20" t="s">
        <v>218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219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220</v>
      </c>
      <c r="B108" s="20" t="s">
        <v>221</v>
      </c>
      <c r="C108" s="21" t="s">
        <v>33</v>
      </c>
      <c r="D108" s="22" t="s">
        <v>33</v>
      </c>
      <c r="E108" s="22">
        <v>1</v>
      </c>
      <c r="F108" s="23">
        <v>12560</v>
      </c>
      <c r="G108" s="24">
        <f t="shared" si="5"/>
        <v>181.98673566878981</v>
      </c>
      <c r="H108" s="23">
        <f t="shared" si="6"/>
        <v>2285753.4</v>
      </c>
      <c r="I108" s="23">
        <f t="shared" si="7"/>
        <v>2285753.4</v>
      </c>
      <c r="J108" s="4">
        <v>2285.7534000000001</v>
      </c>
      <c r="K108" s="8">
        <f t="shared" si="8"/>
        <v>22.222999999999999</v>
      </c>
      <c r="L108" s="8">
        <f t="shared" si="9"/>
        <v>357.15139999999997</v>
      </c>
      <c r="M108" s="9">
        <v>2285.7534000000001</v>
      </c>
    </row>
    <row r="109" spans="1:13" ht="15" hidden="1" x14ac:dyDescent="0.2">
      <c r="A109" s="19" t="s">
        <v>222</v>
      </c>
      <c r="B109" s="20" t="s">
        <v>223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9" t="s">
        <v>224</v>
      </c>
      <c r="B110" s="20" t="s">
        <v>225</v>
      </c>
      <c r="C110" s="21" t="s">
        <v>33</v>
      </c>
      <c r="D110" s="22" t="s">
        <v>19</v>
      </c>
      <c r="E110" s="22">
        <v>1</v>
      </c>
      <c r="F110" s="23">
        <v>3820</v>
      </c>
      <c r="G110" s="24">
        <f t="shared" si="5"/>
        <v>0.61219895287958115</v>
      </c>
      <c r="H110" s="23">
        <f t="shared" si="6"/>
        <v>2338.6</v>
      </c>
      <c r="I110" s="23">
        <f t="shared" si="7"/>
        <v>2338.6</v>
      </c>
      <c r="J110" s="4">
        <v>2.3386</v>
      </c>
      <c r="K110" s="8">
        <f t="shared" si="8"/>
        <v>2.3E-2</v>
      </c>
      <c r="L110" s="8">
        <f t="shared" si="9"/>
        <v>0.36959999999999998</v>
      </c>
      <c r="M110" s="9">
        <v>2.3386</v>
      </c>
    </row>
    <row r="111" spans="1:13" ht="30" hidden="1" x14ac:dyDescent="0.2">
      <c r="A111" s="19" t="s">
        <v>226</v>
      </c>
      <c r="B111" s="20" t="s">
        <v>227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12</v>
      </c>
      <c r="B112" s="17" t="s">
        <v>228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229</v>
      </c>
      <c r="B113" s="17" t="s">
        <v>230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231</v>
      </c>
      <c r="B114" s="20" t="s">
        <v>232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233</v>
      </c>
      <c r="B115" s="20" t="s">
        <v>234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235</v>
      </c>
      <c r="B116" s="20" t="s">
        <v>236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237</v>
      </c>
      <c r="B117" s="20" t="s">
        <v>238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.75" customHeight="1" x14ac:dyDescent="0.2">
      <c r="A118" s="19" t="s">
        <v>239</v>
      </c>
      <c r="B118" s="20" t="s">
        <v>240</v>
      </c>
      <c r="C118" s="21" t="s">
        <v>33</v>
      </c>
      <c r="D118" s="22" t="s">
        <v>19</v>
      </c>
      <c r="E118" s="22">
        <v>1</v>
      </c>
      <c r="F118" s="23">
        <v>34521.199999999997</v>
      </c>
      <c r="G118" s="24">
        <f t="shared" si="5"/>
        <v>6.2587830087018999</v>
      </c>
      <c r="H118" s="23">
        <f t="shared" si="6"/>
        <v>216060.7</v>
      </c>
      <c r="I118" s="23">
        <f t="shared" si="7"/>
        <v>216060.7</v>
      </c>
      <c r="J118" s="4">
        <v>216.0607</v>
      </c>
      <c r="K118" s="8">
        <f t="shared" si="8"/>
        <v>2.101</v>
      </c>
      <c r="L118" s="8">
        <f t="shared" si="9"/>
        <v>33.765700000000002</v>
      </c>
      <c r="M118" s="9">
        <v>216.0607</v>
      </c>
    </row>
    <row r="119" spans="1:13" ht="15" hidden="1" x14ac:dyDescent="0.2">
      <c r="A119" s="19" t="s">
        <v>241</v>
      </c>
      <c r="B119" s="20" t="s">
        <v>242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243</v>
      </c>
      <c r="B120" s="20" t="s">
        <v>244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245</v>
      </c>
      <c r="B121" s="20" t="s">
        <v>246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247</v>
      </c>
      <c r="B122" s="20" t="s">
        <v>248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249</v>
      </c>
      <c r="B123" s="20" t="s">
        <v>250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251</v>
      </c>
      <c r="B124" s="20" t="s">
        <v>252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253</v>
      </c>
      <c r="B125" s="20" t="s">
        <v>254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255</v>
      </c>
      <c r="B126" s="20" t="s">
        <v>256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257</v>
      </c>
      <c r="B127" s="20" t="s">
        <v>258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customHeight="1" x14ac:dyDescent="0.2">
      <c r="A128" s="19" t="s">
        <v>259</v>
      </c>
      <c r="B128" s="20" t="s">
        <v>260</v>
      </c>
      <c r="C128" s="21" t="s">
        <v>36</v>
      </c>
      <c r="D128" s="22" t="s">
        <v>194</v>
      </c>
      <c r="E128" s="22">
        <v>1</v>
      </c>
      <c r="F128" s="23">
        <v>631</v>
      </c>
      <c r="G128" s="24">
        <f t="shared" si="5"/>
        <v>42.400158478605391</v>
      </c>
      <c r="H128" s="23">
        <f t="shared" si="6"/>
        <v>26754.5</v>
      </c>
      <c r="I128" s="23">
        <f t="shared" si="7"/>
        <v>26754.5</v>
      </c>
      <c r="J128" s="4">
        <v>26.7545</v>
      </c>
      <c r="K128" s="8">
        <f t="shared" si="8"/>
        <v>0.26</v>
      </c>
      <c r="L128" s="8">
        <f t="shared" si="9"/>
        <v>4.1785000000000005</v>
      </c>
      <c r="M128" s="9">
        <v>26.7545</v>
      </c>
    </row>
    <row r="129" spans="1:13" ht="15" customHeight="1" x14ac:dyDescent="0.2">
      <c r="A129" s="19" t="s">
        <v>261</v>
      </c>
      <c r="B129" s="20" t="s">
        <v>262</v>
      </c>
      <c r="C129" s="21" t="s">
        <v>36</v>
      </c>
      <c r="D129" s="22" t="s">
        <v>194</v>
      </c>
      <c r="E129" s="22">
        <v>1</v>
      </c>
      <c r="F129" s="23">
        <v>1360</v>
      </c>
      <c r="G129" s="24">
        <f t="shared" si="5"/>
        <v>34.267132352941175</v>
      </c>
      <c r="H129" s="23">
        <f t="shared" si="6"/>
        <v>46603.299999999996</v>
      </c>
      <c r="I129" s="23">
        <f t="shared" si="7"/>
        <v>46603.299999999996</v>
      </c>
      <c r="J129" s="4">
        <v>46.603299999999997</v>
      </c>
      <c r="K129" s="8">
        <f t="shared" si="8"/>
        <v>0.45300000000000001</v>
      </c>
      <c r="L129" s="8">
        <f t="shared" si="9"/>
        <v>7.2802999999999995</v>
      </c>
      <c r="M129" s="9">
        <v>46.603299999999997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10</v>
      </c>
      <c r="G133" s="24">
        <f t="shared" si="5"/>
        <v>9259.11</v>
      </c>
      <c r="H133" s="23">
        <f t="shared" si="6"/>
        <v>92591.099999999991</v>
      </c>
      <c r="I133" s="23">
        <f t="shared" si="7"/>
        <v>92591.099999999991</v>
      </c>
      <c r="J133" s="4">
        <v>92.591099999999997</v>
      </c>
      <c r="K133" s="8">
        <f t="shared" si="8"/>
        <v>0.9</v>
      </c>
      <c r="L133" s="8">
        <f t="shared" si="9"/>
        <v>14.4641</v>
      </c>
      <c r="M133" s="9">
        <v>92.591099999999997</v>
      </c>
    </row>
    <row r="134" spans="1:13" ht="60" hidden="1" x14ac:dyDescent="0.2">
      <c r="A134" s="19" t="s">
        <v>271</v>
      </c>
      <c r="B134" s="20" t="s">
        <v>272</v>
      </c>
      <c r="C134" s="21" t="s">
        <v>33</v>
      </c>
      <c r="D134" s="22" t="s">
        <v>33</v>
      </c>
      <c r="E134" s="22">
        <v>1</v>
      </c>
      <c r="F134" s="25" t="s">
        <v>33</v>
      </c>
      <c r="G134" s="24" t="e">
        <f t="shared" si="5"/>
        <v>#VALUE!</v>
      </c>
      <c r="H134" s="23">
        <f t="shared" si="6"/>
        <v>0</v>
      </c>
      <c r="I134" s="23">
        <f t="shared" si="7"/>
        <v>0</v>
      </c>
      <c r="J134" s="4">
        <v>0</v>
      </c>
      <c r="K134" s="8">
        <f t="shared" si="8"/>
        <v>0</v>
      </c>
      <c r="L134" s="8">
        <f t="shared" si="9"/>
        <v>0</v>
      </c>
      <c r="M134" s="9">
        <v>0</v>
      </c>
    </row>
    <row r="135" spans="1:13" ht="46.5" customHeight="1" x14ac:dyDescent="0.2">
      <c r="A135" s="19" t="s">
        <v>273</v>
      </c>
      <c r="B135" s="20" t="s">
        <v>274</v>
      </c>
      <c r="C135" s="21" t="s">
        <v>33</v>
      </c>
      <c r="D135" s="22" t="s">
        <v>194</v>
      </c>
      <c r="E135" s="22">
        <v>1</v>
      </c>
      <c r="F135" s="23">
        <v>10</v>
      </c>
      <c r="G135" s="24">
        <f t="shared" si="5"/>
        <v>398.78000000000003</v>
      </c>
      <c r="H135" s="23">
        <f t="shared" si="6"/>
        <v>3987.8</v>
      </c>
      <c r="I135" s="23">
        <f t="shared" si="7"/>
        <v>3987.8</v>
      </c>
      <c r="J135" s="4">
        <v>3.9878</v>
      </c>
      <c r="K135" s="8">
        <f t="shared" si="8"/>
        <v>3.9E-2</v>
      </c>
      <c r="L135" s="8">
        <f t="shared" si="9"/>
        <v>0.62680000000000002</v>
      </c>
      <c r="M135" s="9">
        <v>3.9878</v>
      </c>
    </row>
    <row r="136" spans="1:13" ht="60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10</v>
      </c>
      <c r="G136" s="24">
        <f t="shared" si="5"/>
        <v>6734.5700000000006</v>
      </c>
      <c r="H136" s="23">
        <f t="shared" si="6"/>
        <v>67345.700000000012</v>
      </c>
      <c r="I136" s="23">
        <f t="shared" si="7"/>
        <v>67345.700000000012</v>
      </c>
      <c r="J136" s="4">
        <v>67.345700000000008</v>
      </c>
      <c r="K136" s="8">
        <f t="shared" si="8"/>
        <v>0.65500000000000003</v>
      </c>
      <c r="L136" s="8">
        <f t="shared" si="9"/>
        <v>10.5267</v>
      </c>
      <c r="M136" s="9">
        <v>67.345700000000008</v>
      </c>
    </row>
    <row r="137" spans="1:13" ht="45.7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10</v>
      </c>
      <c r="G137" s="24">
        <f t="shared" si="5"/>
        <v>13413.59</v>
      </c>
      <c r="H137" s="23">
        <f t="shared" si="6"/>
        <v>134135.9</v>
      </c>
      <c r="I137" s="23">
        <f t="shared" si="7"/>
        <v>134135.9</v>
      </c>
      <c r="J137" s="4">
        <v>134.13589999999999</v>
      </c>
      <c r="K137" s="8">
        <f t="shared" si="8"/>
        <v>1.304</v>
      </c>
      <c r="L137" s="8">
        <f t="shared" si="9"/>
        <v>20.956900000000001</v>
      </c>
      <c r="M137" s="9">
        <v>134.13589999999999</v>
      </c>
    </row>
    <row r="138" spans="1:13" ht="45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10</v>
      </c>
      <c r="G138" s="24">
        <f t="shared" si="5"/>
        <v>6689.4299999999994</v>
      </c>
      <c r="H138" s="23">
        <f t="shared" si="6"/>
        <v>66894.3</v>
      </c>
      <c r="I138" s="23">
        <f t="shared" si="7"/>
        <v>66894.3</v>
      </c>
      <c r="J138" s="4">
        <v>66.894300000000001</v>
      </c>
      <c r="K138" s="8">
        <f t="shared" si="8"/>
        <v>0.65</v>
      </c>
      <c r="L138" s="8">
        <f t="shared" si="9"/>
        <v>10.446300000000001</v>
      </c>
      <c r="M138" s="9">
        <v>66.894300000000001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366</v>
      </c>
      <c r="F143" s="23">
        <v>10</v>
      </c>
      <c r="G143" s="24">
        <f t="shared" si="10"/>
        <v>15.728934426229506</v>
      </c>
      <c r="H143" s="23">
        <f t="shared" si="11"/>
        <v>57567.899999999994</v>
      </c>
      <c r="I143" s="23">
        <f t="shared" si="12"/>
        <v>57567.899999999994</v>
      </c>
      <c r="J143" s="4">
        <v>57.567899999999995</v>
      </c>
      <c r="K143" s="8">
        <f t="shared" si="13"/>
        <v>0.56000000000000005</v>
      </c>
      <c r="L143" s="8">
        <f t="shared" si="14"/>
        <v>8.9999000000000002</v>
      </c>
      <c r="M143" s="9">
        <v>57.567899999999995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12</v>
      </c>
      <c r="F144" s="23">
        <v>10</v>
      </c>
      <c r="G144" s="24">
        <f t="shared" si="10"/>
        <v>69.756666666666661</v>
      </c>
      <c r="H144" s="23">
        <f t="shared" si="11"/>
        <v>8370.7999999999993</v>
      </c>
      <c r="I144" s="23">
        <f t="shared" si="12"/>
        <v>8370.7999999999993</v>
      </c>
      <c r="J144" s="4">
        <v>8.3707999999999991</v>
      </c>
      <c r="K144" s="8">
        <f t="shared" si="13"/>
        <v>8.1000000000000003E-2</v>
      </c>
      <c r="L144" s="8">
        <f t="shared" si="14"/>
        <v>1.3018000000000001</v>
      </c>
      <c r="M144" s="9">
        <v>8.3707999999999991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448</v>
      </c>
      <c r="G145" s="24">
        <f t="shared" si="10"/>
        <v>231.70959821428573</v>
      </c>
      <c r="H145" s="23">
        <f t="shared" si="11"/>
        <v>103805.90000000001</v>
      </c>
      <c r="I145" s="23">
        <f t="shared" si="12"/>
        <v>103805.90000000001</v>
      </c>
      <c r="J145" s="4">
        <v>103.80590000000001</v>
      </c>
      <c r="K145" s="8">
        <f t="shared" si="13"/>
        <v>1.0089999999999999</v>
      </c>
      <c r="L145" s="8">
        <f t="shared" si="14"/>
        <v>16.215899999999998</v>
      </c>
      <c r="M145" s="9">
        <v>103.80590000000001</v>
      </c>
    </row>
    <row r="146" spans="1:13" ht="15" customHeight="1" x14ac:dyDescent="0.2">
      <c r="A146" s="19" t="s">
        <v>297</v>
      </c>
      <c r="B146" s="20" t="s">
        <v>298</v>
      </c>
      <c r="C146" s="21" t="s">
        <v>22</v>
      </c>
      <c r="D146" s="22" t="s">
        <v>299</v>
      </c>
      <c r="E146" s="22">
        <v>12</v>
      </c>
      <c r="F146" s="23">
        <v>10</v>
      </c>
      <c r="G146" s="24">
        <f t="shared" si="10"/>
        <v>23.224166666666669</v>
      </c>
      <c r="H146" s="23">
        <f t="shared" si="11"/>
        <v>2786.9</v>
      </c>
      <c r="I146" s="23">
        <f t="shared" si="12"/>
        <v>2786.9</v>
      </c>
      <c r="J146" s="4">
        <v>2.7869000000000002</v>
      </c>
      <c r="K146" s="8">
        <f t="shared" si="13"/>
        <v>2.7E-2</v>
      </c>
      <c r="L146" s="8">
        <f t="shared" si="14"/>
        <v>0.43390000000000001</v>
      </c>
      <c r="M146" s="9">
        <v>2.7869000000000002</v>
      </c>
    </row>
    <row r="147" spans="1:13" ht="15" hidden="1" x14ac:dyDescent="0.2">
      <c r="A147" s="19" t="s">
        <v>300</v>
      </c>
      <c r="B147" s="20" t="s">
        <v>301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302</v>
      </c>
      <c r="B148" s="20" t="s">
        <v>303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304</v>
      </c>
      <c r="B149" s="20" t="s">
        <v>305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306</v>
      </c>
      <c r="B150" s="20" t="s">
        <v>307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9" t="s">
        <v>308</v>
      </c>
      <c r="B151" s="20" t="s">
        <v>309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9" t="s">
        <v>310</v>
      </c>
      <c r="B152" s="20" t="s">
        <v>311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312</v>
      </c>
      <c r="B153" s="20" t="s">
        <v>313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314</v>
      </c>
      <c r="B154" s="20" t="s">
        <v>315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316</v>
      </c>
      <c r="B155" s="20" t="s">
        <v>317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318</v>
      </c>
      <c r="B156" s="20" t="s">
        <v>319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13</v>
      </c>
      <c r="B157" s="17" t="s">
        <v>320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321</v>
      </c>
      <c r="B158" s="20" t="s">
        <v>322</v>
      </c>
      <c r="C158" s="21" t="s">
        <v>81</v>
      </c>
      <c r="D158" s="22" t="s">
        <v>41</v>
      </c>
      <c r="E158" s="22">
        <v>366</v>
      </c>
      <c r="F158" s="23">
        <v>240</v>
      </c>
      <c r="G158" s="24">
        <f t="shared" si="10"/>
        <v>17.270581739526413</v>
      </c>
      <c r="H158" s="23">
        <f t="shared" si="11"/>
        <v>1517047.9000000001</v>
      </c>
      <c r="I158" s="23">
        <f t="shared" si="12"/>
        <v>1517047.9000000001</v>
      </c>
      <c r="J158" s="4">
        <v>1517.0479</v>
      </c>
      <c r="K158" s="8">
        <f t="shared" si="13"/>
        <v>14.75</v>
      </c>
      <c r="L158" s="8">
        <f t="shared" si="14"/>
        <v>237.05090000000001</v>
      </c>
      <c r="M158" s="9">
        <v>1517.0479</v>
      </c>
    </row>
    <row r="159" spans="1:13" ht="15" hidden="1" x14ac:dyDescent="0.2">
      <c r="A159" s="19" t="s">
        <v>323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14</v>
      </c>
      <c r="B160" s="17" t="s">
        <v>324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325</v>
      </c>
      <c r="B161" s="20" t="s">
        <v>326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327</v>
      </c>
      <c r="B162" s="20" t="s">
        <v>328</v>
      </c>
      <c r="C162" s="21" t="s">
        <v>81</v>
      </c>
      <c r="D162" s="22" t="s">
        <v>41</v>
      </c>
      <c r="E162" s="22">
        <v>12</v>
      </c>
      <c r="F162" s="23">
        <v>120</v>
      </c>
      <c r="G162" s="24">
        <f t="shared" si="10"/>
        <v>263.67784722222223</v>
      </c>
      <c r="H162" s="23">
        <f t="shared" si="11"/>
        <v>379696.1</v>
      </c>
      <c r="I162" s="23">
        <f t="shared" si="12"/>
        <v>379696.1</v>
      </c>
      <c r="J162" s="4">
        <v>379.6961</v>
      </c>
      <c r="K162" s="8">
        <f t="shared" si="13"/>
        <v>3.6920000000000002</v>
      </c>
      <c r="L162" s="8">
        <f t="shared" si="14"/>
        <v>59.335100000000004</v>
      </c>
      <c r="M162" s="9">
        <v>379.6961</v>
      </c>
    </row>
    <row r="163" spans="1:13" ht="45" hidden="1" x14ac:dyDescent="0.2">
      <c r="A163" s="19" t="s">
        <v>329</v>
      </c>
      <c r="B163" s="20" t="s">
        <v>330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331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332</v>
      </c>
      <c r="B165" s="17" t="s">
        <v>333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334</v>
      </c>
      <c r="B166" s="20" t="s">
        <v>335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customHeight="1" x14ac:dyDescent="0.2">
      <c r="A167" s="19" t="s">
        <v>336</v>
      </c>
      <c r="B167" s="20" t="s">
        <v>337</v>
      </c>
      <c r="C167" s="21" t="s">
        <v>36</v>
      </c>
      <c r="D167" s="22" t="s">
        <v>296</v>
      </c>
      <c r="E167" s="22">
        <v>1</v>
      </c>
      <c r="F167" s="23">
        <v>3786</v>
      </c>
      <c r="G167" s="24">
        <f t="shared" si="10"/>
        <v>8.3917062863180139</v>
      </c>
      <c r="H167" s="23">
        <f t="shared" si="11"/>
        <v>31771</v>
      </c>
      <c r="I167" s="23">
        <f t="shared" si="12"/>
        <v>31771</v>
      </c>
      <c r="J167" s="4">
        <v>31.771000000000001</v>
      </c>
      <c r="K167" s="8">
        <f t="shared" si="13"/>
        <v>0.309</v>
      </c>
      <c r="L167" s="8">
        <f t="shared" si="14"/>
        <v>4.9660000000000002</v>
      </c>
      <c r="M167" s="9">
        <v>31.771000000000001</v>
      </c>
    </row>
    <row r="168" spans="1:13" ht="30" hidden="1" x14ac:dyDescent="0.2">
      <c r="A168" s="19" t="s">
        <v>338</v>
      </c>
      <c r="B168" s="20" t="s">
        <v>339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340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341</v>
      </c>
      <c r="B170" s="17" t="s">
        <v>342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343</v>
      </c>
      <c r="B171" s="20" t="s">
        <v>344</v>
      </c>
      <c r="C171" s="21" t="s">
        <v>33</v>
      </c>
      <c r="D171" s="22" t="s">
        <v>33</v>
      </c>
      <c r="E171" s="22">
        <v>1</v>
      </c>
      <c r="F171" s="25" t="s">
        <v>33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345</v>
      </c>
      <c r="B172" s="20" t="s">
        <v>346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347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348</v>
      </c>
      <c r="B174" s="17" t="s">
        <v>349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9" t="s">
        <v>350</v>
      </c>
      <c r="B175" s="20" t="s">
        <v>351</v>
      </c>
      <c r="C175" s="21" t="s">
        <v>81</v>
      </c>
      <c r="D175" s="22" t="s">
        <v>19</v>
      </c>
      <c r="E175" s="22">
        <v>366</v>
      </c>
      <c r="F175" s="23">
        <v>34521.199999999997</v>
      </c>
      <c r="G175" s="24">
        <f t="shared" si="10"/>
        <v>1.3282667072911052E-2</v>
      </c>
      <c r="H175" s="23">
        <f t="shared" si="11"/>
        <v>167823.3</v>
      </c>
      <c r="I175" s="23">
        <f t="shared" si="12"/>
        <v>167823.3</v>
      </c>
      <c r="J175" s="4">
        <v>167.82329999999999</v>
      </c>
      <c r="K175" s="8">
        <f t="shared" si="13"/>
        <v>1.6319999999999999</v>
      </c>
      <c r="L175" s="8">
        <f t="shared" si="14"/>
        <v>26.228300000000001</v>
      </c>
      <c r="M175" s="9">
        <v>167.82329999999999</v>
      </c>
    </row>
    <row r="176" spans="1:13" ht="15" customHeight="1" x14ac:dyDescent="0.2">
      <c r="A176" s="19" t="s">
        <v>352</v>
      </c>
      <c r="B176" s="20" t="s">
        <v>353</v>
      </c>
      <c r="C176" s="21" t="s">
        <v>81</v>
      </c>
      <c r="D176" s="22" t="s">
        <v>19</v>
      </c>
      <c r="E176" s="22">
        <v>366</v>
      </c>
      <c r="F176" s="23">
        <v>34521.199999999997</v>
      </c>
      <c r="G176" s="24">
        <f t="shared" si="10"/>
        <v>6.111995391253678E-2</v>
      </c>
      <c r="H176" s="23">
        <f t="shared" si="11"/>
        <v>772235.9</v>
      </c>
      <c r="I176" s="23">
        <f t="shared" si="12"/>
        <v>772235.9</v>
      </c>
      <c r="J176" s="4">
        <v>772.23590000000002</v>
      </c>
      <c r="K176" s="8">
        <f t="shared" si="13"/>
        <v>7.508</v>
      </c>
      <c r="L176" s="8">
        <f t="shared" si="14"/>
        <v>120.66290000000001</v>
      </c>
      <c r="M176" s="9">
        <v>772.23590000000002</v>
      </c>
    </row>
    <row r="177" spans="1:13" ht="15" hidden="1" x14ac:dyDescent="0.2">
      <c r="A177" s="19" t="s">
        <v>354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355</v>
      </c>
      <c r="B178" s="17" t="s">
        <v>356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.75" customHeight="1" x14ac:dyDescent="0.2">
      <c r="A179" s="19" t="s">
        <v>357</v>
      </c>
      <c r="B179" s="20" t="s">
        <v>358</v>
      </c>
      <c r="C179" s="21" t="s">
        <v>33</v>
      </c>
      <c r="D179" s="22" t="s">
        <v>359</v>
      </c>
      <c r="E179" s="22">
        <v>1</v>
      </c>
      <c r="F179" s="23">
        <v>249513</v>
      </c>
      <c r="G179" s="24">
        <f t="shared" si="10"/>
        <v>2.029280237903436</v>
      </c>
      <c r="H179" s="23">
        <f t="shared" si="11"/>
        <v>506331.80000000005</v>
      </c>
      <c r="I179" s="23">
        <f t="shared" si="12"/>
        <v>506331.80000000005</v>
      </c>
      <c r="J179" s="4">
        <v>506.33180000000004</v>
      </c>
      <c r="K179" s="8">
        <f t="shared" si="13"/>
        <v>4.923</v>
      </c>
      <c r="L179" s="8">
        <f t="shared" si="14"/>
        <v>79.118800000000007</v>
      </c>
      <c r="M179" s="9">
        <v>506.33180000000004</v>
      </c>
    </row>
    <row r="180" spans="1:13" ht="15" hidden="1" x14ac:dyDescent="0.2">
      <c r="A180" s="19" t="s">
        <v>360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361</v>
      </c>
      <c r="B181" s="17" t="s">
        <v>362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363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9" t="s">
        <v>364</v>
      </c>
      <c r="B183" s="20" t="s">
        <v>365</v>
      </c>
      <c r="C183" s="21" t="s">
        <v>33</v>
      </c>
      <c r="D183" s="22" t="s">
        <v>101</v>
      </c>
      <c r="E183" s="22">
        <v>1</v>
      </c>
      <c r="F183" s="23">
        <v>647.23</v>
      </c>
      <c r="G183" s="24">
        <f t="shared" si="10"/>
        <v>82.932187939372383</v>
      </c>
      <c r="H183" s="23">
        <f t="shared" si="11"/>
        <v>53676.2</v>
      </c>
      <c r="I183" s="23">
        <f t="shared" si="12"/>
        <v>53676.2</v>
      </c>
      <c r="J183" s="4">
        <v>53.676199999999994</v>
      </c>
      <c r="K183" s="8">
        <f t="shared" si="13"/>
        <v>0.52200000000000002</v>
      </c>
      <c r="L183" s="8">
        <f t="shared" si="14"/>
        <v>8.3891999999999989</v>
      </c>
      <c r="M183" s="9">
        <v>53.676199999999994</v>
      </c>
    </row>
    <row r="184" spans="1:13" ht="15" customHeight="1" x14ac:dyDescent="0.2">
      <c r="A184" s="19" t="s">
        <v>366</v>
      </c>
      <c r="B184" s="20" t="s">
        <v>367</v>
      </c>
      <c r="C184" s="21" t="s">
        <v>33</v>
      </c>
      <c r="D184" s="22" t="s">
        <v>101</v>
      </c>
      <c r="E184" s="22">
        <v>1</v>
      </c>
      <c r="F184" s="23">
        <v>396.1</v>
      </c>
      <c r="G184" s="24">
        <f t="shared" si="10"/>
        <v>247.90456955314312</v>
      </c>
      <c r="H184" s="23">
        <f t="shared" si="11"/>
        <v>98195</v>
      </c>
      <c r="I184" s="23">
        <f t="shared" si="12"/>
        <v>98195</v>
      </c>
      <c r="J184" s="4">
        <v>98.194999999999993</v>
      </c>
      <c r="K184" s="8">
        <f t="shared" si="13"/>
        <v>0.95499999999999996</v>
      </c>
      <c r="L184" s="8">
        <f t="shared" si="14"/>
        <v>15.347999999999999</v>
      </c>
      <c r="M184" s="9">
        <v>98.194999999999993</v>
      </c>
    </row>
    <row r="185" spans="1:13" ht="30" hidden="1" x14ac:dyDescent="0.2">
      <c r="A185" s="19" t="s">
        <v>368</v>
      </c>
      <c r="B185" s="20" t="s">
        <v>369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370</v>
      </c>
      <c r="B186" s="17" t="s">
        <v>371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9" t="s">
        <v>372</v>
      </c>
      <c r="B187" s="20" t="s">
        <v>373</v>
      </c>
      <c r="C187" s="21" t="s">
        <v>22</v>
      </c>
      <c r="D187" s="22" t="s">
        <v>19</v>
      </c>
      <c r="E187" s="22">
        <v>12</v>
      </c>
      <c r="F187" s="23">
        <v>3155</v>
      </c>
      <c r="G187" s="24">
        <f t="shared" si="10"/>
        <v>0.32320390913893293</v>
      </c>
      <c r="H187" s="23">
        <f t="shared" si="11"/>
        <v>12236.5</v>
      </c>
      <c r="I187" s="23">
        <f t="shared" si="12"/>
        <v>12236.5</v>
      </c>
      <c r="J187" s="4">
        <v>12.236499999999999</v>
      </c>
      <c r="K187" s="8">
        <f t="shared" si="13"/>
        <v>0.11899999999999999</v>
      </c>
      <c r="L187" s="8">
        <f t="shared" si="14"/>
        <v>1.9125000000000001</v>
      </c>
      <c r="M187" s="9">
        <v>12.236499999999999</v>
      </c>
    </row>
    <row r="188" spans="1:13" ht="15" x14ac:dyDescent="0.2">
      <c r="A188" s="19" t="s">
        <v>374</v>
      </c>
      <c r="B188" s="20" t="s">
        <v>375</v>
      </c>
      <c r="C188" s="21" t="s">
        <v>33</v>
      </c>
      <c r="D188" s="22" t="s">
        <v>19</v>
      </c>
      <c r="E188" s="22">
        <v>1</v>
      </c>
      <c r="F188" s="23">
        <v>3155</v>
      </c>
      <c r="G188" s="24">
        <f t="shared" si="10"/>
        <v>12.562275752773376</v>
      </c>
      <c r="H188" s="23">
        <f t="shared" si="11"/>
        <v>39633.980000000003</v>
      </c>
      <c r="I188" s="23">
        <f t="shared" si="12"/>
        <v>39633.980000000003</v>
      </c>
      <c r="J188" s="4">
        <v>39.633980000000001</v>
      </c>
      <c r="K188" s="8">
        <f>ROUND((J188*100)/$J$206,3)+0.001</f>
        <v>0.38600000000000001</v>
      </c>
      <c r="L188" s="8">
        <f t="shared" si="14"/>
        <v>6.2035</v>
      </c>
      <c r="M188" s="9">
        <v>39.633980000000001</v>
      </c>
    </row>
    <row r="189" spans="1:13" ht="15" hidden="1" x14ac:dyDescent="0.2">
      <c r="A189" s="19" t="s">
        <v>376</v>
      </c>
      <c r="B189" s="20" t="s">
        <v>377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378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379</v>
      </c>
      <c r="B191" s="20" t="s">
        <v>380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381</v>
      </c>
      <c r="B192" s="20" t="s">
        <v>382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383</v>
      </c>
      <c r="B193" s="20" t="s">
        <v>384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385</v>
      </c>
      <c r="B194" s="17" t="s">
        <v>386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387</v>
      </c>
      <c r="B195" s="20" t="s">
        <v>388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389</v>
      </c>
      <c r="B196" s="20" t="s">
        <v>390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391</v>
      </c>
      <c r="B197" s="20" t="s">
        <v>392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393</v>
      </c>
      <c r="B198" s="20" t="s">
        <v>394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395</v>
      </c>
      <c r="B199" s="20" t="s">
        <v>396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397</v>
      </c>
      <c r="B200" s="20" t="s">
        <v>398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399</v>
      </c>
      <c r="B201" s="20" t="s">
        <v>400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401</v>
      </c>
      <c r="B202" s="20" t="s">
        <v>402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403</v>
      </c>
      <c r="B203" s="20" t="s">
        <v>404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405</v>
      </c>
      <c r="B204" s="20" t="s">
        <v>406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407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408</v>
      </c>
      <c r="B206" s="26"/>
      <c r="C206" s="26"/>
      <c r="D206" s="26"/>
      <c r="E206" s="26"/>
      <c r="F206" s="26"/>
      <c r="G206" s="26"/>
      <c r="H206" s="27">
        <f t="shared" si="16"/>
        <v>10285350.48</v>
      </c>
      <c r="I206" s="27">
        <f t="shared" si="17"/>
        <v>10285350.48</v>
      </c>
      <c r="J206" s="5">
        <f>SUM(J11:J205)</f>
        <v>10285.350480000001</v>
      </c>
      <c r="K206" s="10">
        <f t="shared" ref="K206:M206" si="20">SUM(K11:K205)</f>
        <v>99.999999999999986</v>
      </c>
      <c r="L206">
        <f t="shared" si="20"/>
        <v>1607.1249999999998</v>
      </c>
      <c r="M206">
        <f t="shared" si="20"/>
        <v>10285.350480000001</v>
      </c>
    </row>
    <row r="207" spans="1:13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13" hidden="1" x14ac:dyDescent="0.2">
      <c r="J208" s="6">
        <v>8678225.5800000001</v>
      </c>
    </row>
    <row r="209" spans="1:10" hidden="1" x14ac:dyDescent="0.2">
      <c r="J209">
        <v>10285.350479999999</v>
      </c>
    </row>
    <row r="210" spans="1:10" hidden="1" x14ac:dyDescent="0.2">
      <c r="J210">
        <f>J209-M206</f>
        <v>0</v>
      </c>
    </row>
    <row r="211" spans="1:10" hidden="1" x14ac:dyDescent="0.2"/>
    <row r="212" spans="1:10" ht="15" x14ac:dyDescent="0.2">
      <c r="A212" s="13" t="s">
        <v>416</v>
      </c>
    </row>
  </sheetData>
  <autoFilter ref="A8:M206">
    <filterColumn colId="7">
      <filters>
        <filter val="10285350,48"/>
        <filter val="103805,90"/>
        <filter val="110401,50"/>
        <filter val="12236,50"/>
        <filter val="1236,90"/>
        <filter val="12679,80"/>
        <filter val="134135,90"/>
        <filter val="145,10"/>
        <filter val="1517047,90"/>
        <filter val="167823,30"/>
        <filter val="16903,70"/>
        <filter val="172389,40"/>
        <filter val="216060,70"/>
        <filter val="221258,30"/>
        <filter val="2285753,40"/>
        <filter val="2338,60"/>
        <filter val="24409,90"/>
        <filter val="2471,70"/>
        <filter val="257372,30"/>
        <filter val="26754,50"/>
        <filter val="2786,90"/>
        <filter val="281121,70"/>
        <filter val="2870,00"/>
        <filter val="29015,10"/>
        <filter val="299653,50"/>
        <filter val="3"/>
        <filter val="310005,70"/>
        <filter val="31771,00"/>
        <filter val="36518,30"/>
        <filter val="379696,10"/>
        <filter val="3809,60"/>
        <filter val="38883,90"/>
        <filter val="39633,98"/>
        <filter val="3987,80"/>
        <filter val="404,30"/>
        <filter val="422730,80"/>
        <filter val="447993,40"/>
        <filter val="46603,30"/>
        <filter val="4814,30"/>
        <filter val="506331,80"/>
        <filter val="53676,20"/>
        <filter val="5736,00"/>
        <filter val="57567,90"/>
        <filter val="608,40"/>
        <filter val="632876,40"/>
        <filter val="66894,30"/>
        <filter val="67345,70"/>
        <filter val="696,50"/>
        <filter val="70491,80"/>
        <filter val="70935,20"/>
        <filter val="772235,90"/>
        <filter val="77546,70"/>
        <filter val="8370,80"/>
        <filter val="883,60"/>
        <filter val="91,10"/>
        <filter val="92591,10"/>
        <filter val="98195,0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2013-05-07T04:34:07Z</cp:lastPrinted>
  <dcterms:created xsi:type="dcterms:W3CDTF">2013-04-10T16:32:26Z</dcterms:created>
  <dcterms:modified xsi:type="dcterms:W3CDTF">2013-05-07T04:35:34Z</dcterms:modified>
</cp:coreProperties>
</file>